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656" yWindow="-12" windowWidth="15036" windowHeight="11016"/>
  </bookViews>
  <sheets>
    <sheet name="1" sheetId="7" r:id="rId1"/>
  </sheets>
  <calcPr calcId="125725"/>
</workbook>
</file>

<file path=xl/calcChain.xml><?xml version="1.0" encoding="utf-8"?>
<calcChain xmlns="http://schemas.openxmlformats.org/spreadsheetml/2006/main">
  <c r="G62" i="7"/>
  <c r="F62"/>
  <c r="G54"/>
  <c r="F54"/>
  <c r="F38"/>
  <c r="G98"/>
  <c r="F98"/>
  <c r="G38" l="1"/>
  <c r="F58"/>
  <c r="G58" s="1"/>
  <c r="G34" l="1"/>
  <c r="G112" l="1"/>
  <c r="G110"/>
  <c r="F106"/>
  <c r="G106" s="1"/>
  <c r="G102"/>
  <c r="F102"/>
  <c r="F94"/>
  <c r="G94" s="1"/>
  <c r="G90"/>
  <c r="F90"/>
  <c r="F86"/>
  <c r="G86" s="1"/>
  <c r="G82"/>
  <c r="F82"/>
  <c r="F78"/>
  <c r="G78" s="1"/>
  <c r="F74"/>
  <c r="G74" s="1"/>
  <c r="F70"/>
  <c r="G70" s="1"/>
  <c r="G66"/>
  <c r="F66"/>
  <c r="F50"/>
  <c r="G50" s="1"/>
  <c r="G46"/>
  <c r="F42"/>
  <c r="G42" s="1"/>
  <c r="G30"/>
  <c r="F26"/>
  <c r="G26" s="1"/>
  <c r="G22"/>
  <c r="G18"/>
  <c r="G14"/>
  <c r="F22"/>
  <c r="F18"/>
  <c r="F14"/>
</calcChain>
</file>

<file path=xl/sharedStrings.xml><?xml version="1.0" encoding="utf-8"?>
<sst xmlns="http://schemas.openxmlformats.org/spreadsheetml/2006/main" count="311" uniqueCount="62">
  <si>
    <t>Наименование</t>
  </si>
  <si>
    <t>Целевая статья</t>
  </si>
  <si>
    <t>Вид рас-хода</t>
  </si>
  <si>
    <t>Сумма, руб.</t>
  </si>
  <si>
    <t xml:space="preserve">Приложение 8
к решению Собрания депутатов Озерского городского округа
</t>
  </si>
  <si>
    <t>Раздел</t>
  </si>
  <si>
    <t>Подраз-дел</t>
  </si>
  <si>
    <t xml:space="preserve">от _________ № ____
</t>
  </si>
  <si>
    <t>Строку</t>
  </si>
  <si>
    <t>Изложить в новой редакции</t>
  </si>
  <si>
    <t>05</t>
  </si>
  <si>
    <t>04</t>
  </si>
  <si>
    <t>03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</si>
  <si>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231</t>
    </r>
    <r>
      <rPr>
        <sz val="11"/>
        <rFont val="Times New Roman"/>
        <family val="1"/>
        <charset val="204"/>
      </rPr>
      <t xml:space="preserve">
</t>
    </r>
  </si>
  <si>
    <t>Распределение расходов бюджета Озерского городского округа на 2024 год по разделам, подразделам, целевым статьям и видам расходов классификации расходов бюджетов Российской Федерации</t>
  </si>
  <si>
    <t>Прочая закупка товаров, работ и услуг</t>
  </si>
  <si>
    <t>244</t>
  </si>
  <si>
    <t>08</t>
  </si>
  <si>
    <t>После строки</t>
  </si>
  <si>
    <t>09</t>
  </si>
  <si>
    <t>0640260200</t>
  </si>
  <si>
    <t>07</t>
  </si>
  <si>
    <t>02</t>
  </si>
  <si>
    <t>Субсидии бюджетным учреждениям на иные цели</t>
  </si>
  <si>
    <t>612</t>
  </si>
  <si>
    <t>Добавить строку</t>
  </si>
  <si>
    <t>0140509100</t>
  </si>
  <si>
    <t xml:space="preserve">Приложение 4
к решению Собрания депутатов Озерского городского округа
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</si>
  <si>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</si>
  <si>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</si>
  <si>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</t>
  </si>
  <si>
    <t>13</t>
  </si>
  <si>
    <t>1940302990</t>
  </si>
  <si>
    <t>111</t>
  </si>
  <si>
    <t>119</t>
  </si>
  <si>
    <t>Бюджетные инвестиции в объекты капитального строительства государственной (муниципальной) собственности</t>
  </si>
  <si>
    <t>10</t>
  </si>
  <si>
    <t>1140102000</t>
  </si>
  <si>
    <t>414</t>
  </si>
  <si>
    <t>06402S6200</t>
  </si>
  <si>
    <t>0640511050</t>
  </si>
  <si>
    <t>0640511080</t>
  </si>
  <si>
    <t>Иные выплаты персоналу учреждений, за исключением фонда оплаты труда</t>
  </si>
  <si>
    <t>0940102900</t>
  </si>
  <si>
    <t>0940102990</t>
  </si>
  <si>
    <t>112</t>
  </si>
  <si>
    <t>06</t>
  </si>
  <si>
    <t>1240102040</t>
  </si>
  <si>
    <t>0140209175</t>
  </si>
  <si>
    <t>0140509500</t>
  </si>
  <si>
    <t>Закупка энергетических ресурсов</t>
  </si>
  <si>
    <t>0240140200</t>
  </si>
  <si>
    <t>0240142900</t>
  </si>
  <si>
    <t>247</t>
  </si>
  <si>
    <t>0640802040</t>
  </si>
  <si>
    <t>0640160700</t>
  </si>
  <si>
    <t>0730101000</t>
  </si>
  <si>
    <t>0140521240</t>
  </si>
  <si>
    <t>0140521250</t>
  </si>
  <si>
    <t>0640460100</t>
  </si>
  <si>
    <t>Уплата иных платежей</t>
  </si>
  <si>
    <t>853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</si>
</sst>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0"/>
      <name val="Arial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"/>
    </font>
    <font>
      <sz val="12"/>
      <name val="Arial"/>
      <family val="2"/>
      <charset val="204"/>
    </font>
    <font>
      <sz val="11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Fill="1"/>
    <xf numFmtId="4" fontId="1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1" fillId="0" borderId="0" xfId="0" applyFont="1" applyFill="1"/>
    <xf numFmtId="4" fontId="11" fillId="0" borderId="0" xfId="0" applyNumberFormat="1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/>
    </xf>
    <xf numFmtId="43" fontId="0" fillId="0" borderId="0" xfId="1" applyFont="1" applyFill="1"/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2"/>
  <sheetViews>
    <sheetView tabSelected="1" topLeftCell="A99" zoomScaleNormal="100" workbookViewId="0">
      <selection activeCell="I107" sqref="I107"/>
    </sheetView>
  </sheetViews>
  <sheetFormatPr defaultColWidth="9.109375" defaultRowHeight="12.75" customHeight="1"/>
  <cols>
    <col min="1" max="1" width="37.6640625" style="8" customWidth="1"/>
    <col min="2" max="3" width="7.6640625" style="9" customWidth="1"/>
    <col min="4" max="4" width="17" style="7" customWidth="1"/>
    <col min="5" max="5" width="7.88671875" style="7" customWidth="1"/>
    <col min="6" max="6" width="15.109375" style="7" customWidth="1"/>
    <col min="7" max="7" width="15.5546875" style="6" hidden="1" customWidth="1"/>
    <col min="8" max="16384" width="9.109375" style="6"/>
  </cols>
  <sheetData>
    <row r="1" spans="1:7" customFormat="1" ht="68.25" customHeight="1">
      <c r="A1" s="2"/>
      <c r="B1" s="3"/>
      <c r="C1" s="3"/>
      <c r="D1" s="2"/>
      <c r="E1" s="34" t="s">
        <v>27</v>
      </c>
      <c r="F1" s="35"/>
    </row>
    <row r="2" spans="1:7" s="1" customFormat="1" ht="16.95" customHeight="1">
      <c r="A2" s="4"/>
      <c r="B2" s="5"/>
      <c r="C2" s="5"/>
      <c r="D2" s="4"/>
      <c r="E2" s="34" t="s">
        <v>7</v>
      </c>
      <c r="F2" s="35"/>
    </row>
    <row r="3" spans="1:7" customFormat="1" ht="7.5" customHeight="1">
      <c r="A3" s="2"/>
      <c r="B3" s="3"/>
      <c r="C3" s="3"/>
      <c r="D3" s="2"/>
      <c r="E3" s="2"/>
      <c r="F3" s="15"/>
    </row>
    <row r="4" spans="1:7" customFormat="1" ht="69" customHeight="1">
      <c r="A4" s="2"/>
      <c r="B4" s="3"/>
      <c r="C4" s="3"/>
      <c r="D4" s="2"/>
      <c r="E4" s="34" t="s">
        <v>4</v>
      </c>
      <c r="F4" s="35"/>
    </row>
    <row r="5" spans="1:7" customFormat="1" ht="14.25" customHeight="1">
      <c r="A5" s="2"/>
      <c r="B5" s="3"/>
      <c r="C5" s="3"/>
      <c r="D5" s="2"/>
      <c r="E5" s="34" t="s">
        <v>13</v>
      </c>
      <c r="F5" s="35"/>
    </row>
    <row r="6" spans="1:7" customFormat="1" ht="6.75" customHeight="1">
      <c r="A6" s="2"/>
      <c r="B6" s="3"/>
      <c r="C6" s="3"/>
      <c r="D6" s="2"/>
      <c r="E6" s="2"/>
      <c r="F6" s="15"/>
    </row>
    <row r="7" spans="1:7" ht="45" customHeight="1">
      <c r="A7" s="30" t="s">
        <v>14</v>
      </c>
      <c r="B7" s="30"/>
      <c r="C7" s="30"/>
      <c r="D7" s="30"/>
      <c r="E7" s="30"/>
      <c r="F7" s="30"/>
    </row>
    <row r="8" spans="1:7" ht="3" customHeight="1">
      <c r="A8" s="31"/>
      <c r="B8" s="32"/>
      <c r="C8" s="32"/>
      <c r="D8" s="32"/>
      <c r="E8" s="32"/>
      <c r="F8" s="32"/>
    </row>
    <row r="9" spans="1:7" ht="13.2">
      <c r="A9" s="33" t="s">
        <v>0</v>
      </c>
      <c r="B9" s="33" t="s">
        <v>5</v>
      </c>
      <c r="C9" s="33" t="s">
        <v>6</v>
      </c>
      <c r="D9" s="33" t="s">
        <v>1</v>
      </c>
      <c r="E9" s="33" t="s">
        <v>2</v>
      </c>
      <c r="F9" s="36" t="s">
        <v>3</v>
      </c>
    </row>
    <row r="10" spans="1:7" ht="27.75" customHeight="1">
      <c r="A10" s="33"/>
      <c r="B10" s="33"/>
      <c r="C10" s="33"/>
      <c r="D10" s="33"/>
      <c r="E10" s="33"/>
      <c r="F10" s="36"/>
    </row>
    <row r="11" spans="1:7" ht="13.8">
      <c r="A11" s="10" t="s">
        <v>8</v>
      </c>
      <c r="B11" s="14"/>
      <c r="C11" s="14"/>
      <c r="D11" s="14"/>
      <c r="E11" s="14"/>
      <c r="F11" s="12"/>
      <c r="G11" s="21"/>
    </row>
    <row r="12" spans="1:7" ht="13.8">
      <c r="A12" s="19" t="s">
        <v>28</v>
      </c>
      <c r="B12" s="13" t="s">
        <v>30</v>
      </c>
      <c r="C12" s="13" t="s">
        <v>31</v>
      </c>
      <c r="D12" s="14" t="s">
        <v>32</v>
      </c>
      <c r="E12" s="14" t="s">
        <v>33</v>
      </c>
      <c r="F12" s="20">
        <v>4784166</v>
      </c>
      <c r="G12" s="21"/>
    </row>
    <row r="13" spans="1:7" ht="13.8">
      <c r="A13" s="10" t="s">
        <v>9</v>
      </c>
      <c r="B13" s="14"/>
      <c r="C13" s="14"/>
      <c r="D13" s="14"/>
      <c r="E13" s="14"/>
      <c r="F13" s="12"/>
      <c r="G13" s="21"/>
    </row>
    <row r="14" spans="1:7" ht="13.8">
      <c r="A14" s="19" t="s">
        <v>28</v>
      </c>
      <c r="B14" s="13" t="s">
        <v>30</v>
      </c>
      <c r="C14" s="13" t="s">
        <v>31</v>
      </c>
      <c r="D14" s="14" t="s">
        <v>32</v>
      </c>
      <c r="E14" s="14" t="s">
        <v>33</v>
      </c>
      <c r="F14" s="20">
        <f>F12+409978</f>
        <v>5194144</v>
      </c>
      <c r="G14" s="22">
        <f>F14-F12</f>
        <v>409978</v>
      </c>
    </row>
    <row r="15" spans="1:7" ht="13.8">
      <c r="A15" s="10" t="s">
        <v>8</v>
      </c>
      <c r="B15" s="14"/>
      <c r="C15" s="14"/>
      <c r="D15" s="14"/>
      <c r="E15" s="14"/>
      <c r="F15" s="12"/>
      <c r="G15" s="22"/>
    </row>
    <row r="16" spans="1:7" ht="55.2">
      <c r="A16" s="19" t="s">
        <v>29</v>
      </c>
      <c r="B16" s="13" t="s">
        <v>30</v>
      </c>
      <c r="C16" s="13" t="s">
        <v>31</v>
      </c>
      <c r="D16" s="14" t="s">
        <v>32</v>
      </c>
      <c r="E16" s="14" t="s">
        <v>34</v>
      </c>
      <c r="F16" s="20">
        <v>1444818</v>
      </c>
      <c r="G16" s="22"/>
    </row>
    <row r="17" spans="1:7" ht="13.8">
      <c r="A17" s="10" t="s">
        <v>9</v>
      </c>
      <c r="B17" s="14"/>
      <c r="C17" s="14"/>
      <c r="D17" s="14"/>
      <c r="E17" s="14"/>
      <c r="F17" s="12"/>
      <c r="G17" s="22"/>
    </row>
    <row r="18" spans="1:7" ht="55.2">
      <c r="A18" s="19" t="s">
        <v>29</v>
      </c>
      <c r="B18" s="13" t="s">
        <v>30</v>
      </c>
      <c r="C18" s="13" t="s">
        <v>31</v>
      </c>
      <c r="D18" s="14" t="s">
        <v>32</v>
      </c>
      <c r="E18" s="14" t="s">
        <v>34</v>
      </c>
      <c r="F18" s="20">
        <f>F16+123813</f>
        <v>1568631</v>
      </c>
      <c r="G18" s="22">
        <f>F18-F16</f>
        <v>123813</v>
      </c>
    </row>
    <row r="19" spans="1:7" ht="13.8">
      <c r="A19" s="10" t="s">
        <v>8</v>
      </c>
      <c r="B19" s="14"/>
      <c r="C19" s="14"/>
      <c r="D19" s="14"/>
      <c r="E19" s="14"/>
      <c r="F19" s="12"/>
      <c r="G19" s="22"/>
    </row>
    <row r="20" spans="1:7" ht="13.8">
      <c r="A20" s="19" t="s">
        <v>15</v>
      </c>
      <c r="B20" s="13" t="s">
        <v>30</v>
      </c>
      <c r="C20" s="13" t="s">
        <v>31</v>
      </c>
      <c r="D20" s="14" t="s">
        <v>32</v>
      </c>
      <c r="E20" s="14" t="s">
        <v>16</v>
      </c>
      <c r="F20" s="20">
        <v>946087</v>
      </c>
      <c r="G20" s="22"/>
    </row>
    <row r="21" spans="1:7" ht="13.8">
      <c r="A21" s="10" t="s">
        <v>9</v>
      </c>
      <c r="B21" s="14"/>
      <c r="C21" s="14"/>
      <c r="D21" s="14"/>
      <c r="E21" s="14"/>
      <c r="F21" s="12"/>
      <c r="G21" s="22"/>
    </row>
    <row r="22" spans="1:7" ht="13.8">
      <c r="A22" s="19" t="s">
        <v>15</v>
      </c>
      <c r="B22" s="13" t="s">
        <v>30</v>
      </c>
      <c r="C22" s="13" t="s">
        <v>31</v>
      </c>
      <c r="D22" s="14" t="s">
        <v>32</v>
      </c>
      <c r="E22" s="14" t="s">
        <v>16</v>
      </c>
      <c r="F22" s="20">
        <f>F20+83843.51</f>
        <v>1029930.51</v>
      </c>
      <c r="G22" s="22">
        <f>F22-F20</f>
        <v>83843.510000000009</v>
      </c>
    </row>
    <row r="23" spans="1:7" ht="13.8">
      <c r="A23" s="10" t="s">
        <v>8</v>
      </c>
      <c r="B23" s="14"/>
      <c r="C23" s="14"/>
      <c r="D23" s="14"/>
      <c r="E23" s="14"/>
      <c r="F23" s="12"/>
      <c r="G23" s="21"/>
    </row>
    <row r="24" spans="1:7" ht="55.2">
      <c r="A24" s="19" t="s">
        <v>35</v>
      </c>
      <c r="B24" s="13" t="s">
        <v>12</v>
      </c>
      <c r="C24" s="13" t="s">
        <v>36</v>
      </c>
      <c r="D24" s="14" t="s">
        <v>37</v>
      </c>
      <c r="E24" s="14" t="s">
        <v>38</v>
      </c>
      <c r="F24" s="20">
        <v>10000000</v>
      </c>
      <c r="G24" s="21"/>
    </row>
    <row r="25" spans="1:7" ht="13.8">
      <c r="A25" s="10" t="s">
        <v>9</v>
      </c>
      <c r="B25" s="14"/>
      <c r="C25" s="14"/>
      <c r="D25" s="14"/>
      <c r="E25" s="14"/>
      <c r="F25" s="12"/>
      <c r="G25" s="21"/>
    </row>
    <row r="26" spans="1:7" ht="55.2">
      <c r="A26" s="19" t="s">
        <v>35</v>
      </c>
      <c r="B26" s="13" t="s">
        <v>12</v>
      </c>
      <c r="C26" s="13" t="s">
        <v>36</v>
      </c>
      <c r="D26" s="14" t="s">
        <v>37</v>
      </c>
      <c r="E26" s="14" t="s">
        <v>38</v>
      </c>
      <c r="F26" s="20">
        <f>F24-26000</f>
        <v>9974000</v>
      </c>
      <c r="G26" s="22">
        <f>F26-F24</f>
        <v>-26000</v>
      </c>
    </row>
    <row r="27" spans="1:7" ht="13.8">
      <c r="A27" s="10" t="s">
        <v>18</v>
      </c>
      <c r="B27" s="14"/>
      <c r="C27" s="14"/>
      <c r="D27" s="14"/>
      <c r="E27" s="14"/>
      <c r="F27" s="12"/>
      <c r="G27" s="21"/>
    </row>
    <row r="28" spans="1:7" ht="55.2">
      <c r="A28" s="19" t="s">
        <v>35</v>
      </c>
      <c r="B28" s="13" t="s">
        <v>12</v>
      </c>
      <c r="C28" s="13" t="s">
        <v>36</v>
      </c>
      <c r="D28" s="14" t="s">
        <v>37</v>
      </c>
      <c r="E28" s="14" t="s">
        <v>38</v>
      </c>
      <c r="F28" s="20">
        <v>10000000</v>
      </c>
      <c r="G28" s="21"/>
    </row>
    <row r="29" spans="1:7" ht="13.8">
      <c r="A29" s="10" t="s">
        <v>25</v>
      </c>
      <c r="B29" s="14"/>
      <c r="C29" s="14"/>
      <c r="D29" s="14"/>
      <c r="E29" s="14"/>
      <c r="F29" s="12"/>
      <c r="G29" s="21"/>
    </row>
    <row r="30" spans="1:7" ht="13.8">
      <c r="A30" s="19" t="s">
        <v>15</v>
      </c>
      <c r="B30" s="13" t="s">
        <v>12</v>
      </c>
      <c r="C30" s="13" t="s">
        <v>36</v>
      </c>
      <c r="D30" s="14" t="s">
        <v>37</v>
      </c>
      <c r="E30" s="14" t="s">
        <v>16</v>
      </c>
      <c r="F30" s="12">
        <v>26000</v>
      </c>
      <c r="G30" s="22">
        <f>F30</f>
        <v>26000</v>
      </c>
    </row>
    <row r="31" spans="1:7" ht="13.8">
      <c r="A31" s="10" t="s">
        <v>8</v>
      </c>
      <c r="B31" s="13"/>
      <c r="C31" s="13"/>
      <c r="D31" s="14"/>
      <c r="E31" s="14"/>
      <c r="F31" s="20"/>
      <c r="G31" s="22"/>
    </row>
    <row r="32" spans="1:7" ht="13.8">
      <c r="A32" s="19" t="s">
        <v>15</v>
      </c>
      <c r="B32" s="29" t="s">
        <v>11</v>
      </c>
      <c r="C32" s="29" t="s">
        <v>21</v>
      </c>
      <c r="D32" s="14" t="s">
        <v>37</v>
      </c>
      <c r="E32" s="14" t="s">
        <v>16</v>
      </c>
      <c r="F32" s="20">
        <v>240000</v>
      </c>
      <c r="G32" s="22"/>
    </row>
    <row r="33" spans="1:7" ht="13.8">
      <c r="A33" s="10" t="s">
        <v>9</v>
      </c>
      <c r="B33" s="29"/>
      <c r="C33" s="29"/>
      <c r="D33" s="14"/>
      <c r="E33" s="14"/>
      <c r="F33" s="20"/>
      <c r="G33" s="22"/>
    </row>
    <row r="34" spans="1:7" ht="13.8">
      <c r="A34" s="19" t="s">
        <v>15</v>
      </c>
      <c r="B34" s="29" t="s">
        <v>11</v>
      </c>
      <c r="C34" s="29" t="s">
        <v>21</v>
      </c>
      <c r="D34" s="14" t="s">
        <v>37</v>
      </c>
      <c r="E34" s="14" t="s">
        <v>16</v>
      </c>
      <c r="F34" s="20">
        <v>0</v>
      </c>
      <c r="G34" s="22">
        <f>F34-F32</f>
        <v>-240000</v>
      </c>
    </row>
    <row r="35" spans="1:7" ht="13.8">
      <c r="A35" s="10" t="s">
        <v>8</v>
      </c>
      <c r="B35" s="29"/>
      <c r="C35" s="29"/>
      <c r="D35" s="14"/>
      <c r="E35" s="14"/>
      <c r="F35" s="12"/>
      <c r="G35" s="22"/>
    </row>
    <row r="36" spans="1:7" ht="13.8">
      <c r="A36" s="19" t="s">
        <v>15</v>
      </c>
      <c r="B36" s="29" t="s">
        <v>11</v>
      </c>
      <c r="C36" s="29" t="s">
        <v>17</v>
      </c>
      <c r="D36" s="14" t="s">
        <v>55</v>
      </c>
      <c r="E36" s="14" t="s">
        <v>16</v>
      </c>
      <c r="F36" s="12">
        <v>27602674.41</v>
      </c>
      <c r="G36" s="22"/>
    </row>
    <row r="37" spans="1:7" ht="13.8">
      <c r="A37" s="10" t="s">
        <v>9</v>
      </c>
      <c r="B37" s="29"/>
      <c r="C37" s="29"/>
      <c r="D37" s="14"/>
      <c r="E37" s="14"/>
      <c r="F37" s="12"/>
      <c r="G37" s="22"/>
    </row>
    <row r="38" spans="1:7" ht="13.8">
      <c r="A38" s="19" t="s">
        <v>15</v>
      </c>
      <c r="B38" s="29" t="s">
        <v>11</v>
      </c>
      <c r="C38" s="29" t="s">
        <v>17</v>
      </c>
      <c r="D38" s="14" t="s">
        <v>55</v>
      </c>
      <c r="E38" s="14" t="s">
        <v>16</v>
      </c>
      <c r="F38" s="12">
        <f>F36-190348.51-1406657.04</f>
        <v>26005668.859999999</v>
      </c>
      <c r="G38" s="22">
        <f>F38-F36</f>
        <v>-1597005.5500000007</v>
      </c>
    </row>
    <row r="39" spans="1:7" ht="13.8">
      <c r="A39" s="10" t="s">
        <v>8</v>
      </c>
      <c r="B39" s="14"/>
      <c r="C39" s="14"/>
      <c r="D39" s="14"/>
      <c r="E39" s="14"/>
      <c r="F39" s="12"/>
      <c r="G39" s="21"/>
    </row>
    <row r="40" spans="1:7" ht="13.8">
      <c r="A40" s="19" t="s">
        <v>15</v>
      </c>
      <c r="B40" s="13" t="s">
        <v>11</v>
      </c>
      <c r="C40" s="13" t="s">
        <v>19</v>
      </c>
      <c r="D40" s="14" t="s">
        <v>39</v>
      </c>
      <c r="E40" s="14" t="s">
        <v>16</v>
      </c>
      <c r="F40" s="20">
        <v>5046431.58</v>
      </c>
      <c r="G40" s="21"/>
    </row>
    <row r="41" spans="1:7" ht="13.8">
      <c r="A41" s="10" t="s">
        <v>9</v>
      </c>
      <c r="B41" s="14"/>
      <c r="C41" s="14"/>
      <c r="D41" s="14"/>
      <c r="E41" s="14"/>
      <c r="F41" s="12"/>
      <c r="G41" s="21"/>
    </row>
    <row r="42" spans="1:7" ht="13.8">
      <c r="A42" s="19" t="s">
        <v>15</v>
      </c>
      <c r="B42" s="13" t="s">
        <v>11</v>
      </c>
      <c r="C42" s="13" t="s">
        <v>19</v>
      </c>
      <c r="D42" s="14" t="s">
        <v>39</v>
      </c>
      <c r="E42" s="14" t="s">
        <v>16</v>
      </c>
      <c r="F42" s="20">
        <f>F40+35348527.51</f>
        <v>40394959.089999996</v>
      </c>
      <c r="G42" s="22">
        <f>F42-F40</f>
        <v>35348527.509999998</v>
      </c>
    </row>
    <row r="43" spans="1:7" ht="13.8">
      <c r="A43" s="10" t="s">
        <v>18</v>
      </c>
      <c r="B43" s="14"/>
      <c r="C43" s="14"/>
      <c r="D43" s="14"/>
      <c r="E43" s="14"/>
      <c r="F43" s="12"/>
      <c r="G43" s="21"/>
    </row>
    <row r="44" spans="1:7" ht="13.8">
      <c r="A44" s="19" t="s">
        <v>15</v>
      </c>
      <c r="B44" s="13" t="s">
        <v>11</v>
      </c>
      <c r="C44" s="13" t="s">
        <v>19</v>
      </c>
      <c r="D44" s="14" t="s">
        <v>40</v>
      </c>
      <c r="E44" s="14" t="s">
        <v>16</v>
      </c>
      <c r="F44" s="20">
        <v>77656147.859999999</v>
      </c>
      <c r="G44" s="21"/>
    </row>
    <row r="45" spans="1:7" ht="13.8">
      <c r="A45" s="10" t="s">
        <v>25</v>
      </c>
      <c r="B45" s="14"/>
      <c r="C45" s="14"/>
      <c r="D45" s="14"/>
      <c r="E45" s="14"/>
      <c r="F45" s="12"/>
      <c r="G45" s="21"/>
    </row>
    <row r="46" spans="1:7" ht="13.8">
      <c r="A46" s="19" t="s">
        <v>15</v>
      </c>
      <c r="B46" s="13" t="s">
        <v>11</v>
      </c>
      <c r="C46" s="13" t="s">
        <v>19</v>
      </c>
      <c r="D46" s="14" t="s">
        <v>41</v>
      </c>
      <c r="E46" s="14" t="s">
        <v>16</v>
      </c>
      <c r="F46" s="20">
        <v>224198.02</v>
      </c>
      <c r="G46" s="22">
        <f>F46</f>
        <v>224198.02</v>
      </c>
    </row>
    <row r="47" spans="1:7" ht="13.8">
      <c r="A47" s="10" t="s">
        <v>8</v>
      </c>
      <c r="B47" s="14"/>
      <c r="C47" s="14"/>
      <c r="D47" s="14"/>
      <c r="E47" s="14"/>
      <c r="F47" s="12"/>
      <c r="G47" s="21"/>
    </row>
    <row r="48" spans="1:7" ht="13.8">
      <c r="A48" s="19" t="s">
        <v>15</v>
      </c>
      <c r="B48" s="13" t="s">
        <v>10</v>
      </c>
      <c r="C48" s="13" t="s">
        <v>12</v>
      </c>
      <c r="D48" s="14" t="s">
        <v>20</v>
      </c>
      <c r="E48" s="14" t="s">
        <v>16</v>
      </c>
      <c r="F48" s="20">
        <v>3275000</v>
      </c>
      <c r="G48" s="21"/>
    </row>
    <row r="49" spans="1:7" ht="13.8">
      <c r="A49" s="10" t="s">
        <v>9</v>
      </c>
      <c r="B49" s="13"/>
      <c r="C49" s="13"/>
      <c r="D49" s="14"/>
      <c r="E49" s="14"/>
      <c r="F49" s="20"/>
      <c r="G49" s="21"/>
    </row>
    <row r="50" spans="1:7" ht="13.8">
      <c r="A50" s="19" t="s">
        <v>15</v>
      </c>
      <c r="B50" s="13" t="s">
        <v>10</v>
      </c>
      <c r="C50" s="13" t="s">
        <v>12</v>
      </c>
      <c r="D50" s="14" t="s">
        <v>20</v>
      </c>
      <c r="E50" s="14" t="s">
        <v>16</v>
      </c>
      <c r="F50" s="20">
        <f>F48-800000</f>
        <v>2475000</v>
      </c>
      <c r="G50" s="22">
        <f>F50-F48</f>
        <v>-800000</v>
      </c>
    </row>
    <row r="51" spans="1:7" ht="13.8">
      <c r="A51" s="10" t="s">
        <v>8</v>
      </c>
      <c r="B51" s="13"/>
      <c r="C51" s="13"/>
      <c r="D51" s="14"/>
      <c r="E51" s="14"/>
      <c r="F51" s="20"/>
      <c r="G51" s="22"/>
    </row>
    <row r="52" spans="1:7" ht="13.8">
      <c r="A52" s="13" t="s">
        <v>15</v>
      </c>
      <c r="B52" s="14" t="s">
        <v>10</v>
      </c>
      <c r="C52" s="14" t="s">
        <v>12</v>
      </c>
      <c r="D52" s="14" t="s">
        <v>59</v>
      </c>
      <c r="E52" s="14" t="s">
        <v>16</v>
      </c>
      <c r="F52" s="20">
        <v>8700800</v>
      </c>
      <c r="G52" s="22"/>
    </row>
    <row r="53" spans="1:7" ht="13.8">
      <c r="A53" s="10" t="s">
        <v>9</v>
      </c>
      <c r="B53" s="13"/>
      <c r="C53" s="13"/>
      <c r="D53" s="14"/>
      <c r="E53" s="14"/>
      <c r="F53" s="20"/>
      <c r="G53" s="22"/>
    </row>
    <row r="54" spans="1:7" ht="13.8">
      <c r="A54" s="13" t="s">
        <v>15</v>
      </c>
      <c r="B54" s="14" t="s">
        <v>10</v>
      </c>
      <c r="C54" s="14" t="s">
        <v>12</v>
      </c>
      <c r="D54" s="14" t="s">
        <v>59</v>
      </c>
      <c r="E54" s="14" t="s">
        <v>16</v>
      </c>
      <c r="F54" s="20">
        <f>F52+1406657.04</f>
        <v>10107457.039999999</v>
      </c>
      <c r="G54" s="22">
        <f>F54-F52</f>
        <v>1406657.0399999991</v>
      </c>
    </row>
    <row r="55" spans="1:7" ht="13.8">
      <c r="A55" s="10" t="s">
        <v>8</v>
      </c>
      <c r="B55" s="29"/>
      <c r="C55" s="29"/>
      <c r="D55" s="14"/>
      <c r="E55" s="14"/>
      <c r="F55" s="20"/>
      <c r="G55" s="22"/>
    </row>
    <row r="56" spans="1:7" ht="13.8">
      <c r="A56" s="19" t="s">
        <v>15</v>
      </c>
      <c r="B56" s="29" t="s">
        <v>10</v>
      </c>
      <c r="C56" s="29" t="s">
        <v>10</v>
      </c>
      <c r="D56" s="14" t="s">
        <v>54</v>
      </c>
      <c r="E56" s="14" t="s">
        <v>16</v>
      </c>
      <c r="F56" s="20">
        <v>1420796</v>
      </c>
      <c r="G56" s="22"/>
    </row>
    <row r="57" spans="1:7" ht="13.8">
      <c r="A57" s="10" t="s">
        <v>9</v>
      </c>
      <c r="B57" s="29"/>
      <c r="C57" s="29"/>
      <c r="D57" s="14"/>
      <c r="E57" s="14"/>
      <c r="F57" s="20"/>
      <c r="G57" s="22"/>
    </row>
    <row r="58" spans="1:7" ht="13.8">
      <c r="A58" s="19" t="s">
        <v>15</v>
      </c>
      <c r="B58" s="29" t="s">
        <v>10</v>
      </c>
      <c r="C58" s="29" t="s">
        <v>10</v>
      </c>
      <c r="D58" s="14" t="s">
        <v>54</v>
      </c>
      <c r="E58" s="14" t="s">
        <v>16</v>
      </c>
      <c r="F58" s="20">
        <f>F56+190348.51</f>
        <v>1611144.51</v>
      </c>
      <c r="G58" s="22">
        <f>F58-F56</f>
        <v>190348.51</v>
      </c>
    </row>
    <row r="59" spans="1:7" ht="13.8">
      <c r="A59" s="10" t="s">
        <v>8</v>
      </c>
      <c r="B59" s="29"/>
      <c r="C59" s="29"/>
      <c r="D59" s="14"/>
      <c r="E59" s="14"/>
      <c r="F59" s="20"/>
      <c r="G59" s="22"/>
    </row>
    <row r="60" spans="1:7" ht="13.8">
      <c r="A60" s="13" t="s">
        <v>60</v>
      </c>
      <c r="B60" s="14" t="s">
        <v>10</v>
      </c>
      <c r="C60" s="14" t="s">
        <v>10</v>
      </c>
      <c r="D60" s="14" t="s">
        <v>54</v>
      </c>
      <c r="E60" s="14" t="s">
        <v>61</v>
      </c>
      <c r="F60" s="20">
        <v>30000</v>
      </c>
      <c r="G60" s="22"/>
    </row>
    <row r="61" spans="1:7" ht="13.8">
      <c r="A61" s="10" t="s">
        <v>9</v>
      </c>
      <c r="B61" s="29"/>
      <c r="C61" s="29"/>
      <c r="D61" s="14"/>
      <c r="E61" s="14"/>
      <c r="F61" s="20"/>
      <c r="G61" s="22"/>
    </row>
    <row r="62" spans="1:7" ht="13.8">
      <c r="A62" s="13" t="s">
        <v>60</v>
      </c>
      <c r="B62" s="14" t="s">
        <v>10</v>
      </c>
      <c r="C62" s="14" t="s">
        <v>10</v>
      </c>
      <c r="D62" s="14" t="s">
        <v>54</v>
      </c>
      <c r="E62" s="14" t="s">
        <v>61</v>
      </c>
      <c r="F62" s="20">
        <f>F60+50000</f>
        <v>80000</v>
      </c>
      <c r="G62" s="22">
        <f>F62-F60</f>
        <v>50000</v>
      </c>
    </row>
    <row r="63" spans="1:7" ht="13.8">
      <c r="A63" s="10" t="s">
        <v>8</v>
      </c>
      <c r="B63" s="14"/>
      <c r="C63" s="14"/>
      <c r="D63" s="14"/>
      <c r="E63" s="14"/>
      <c r="F63" s="12"/>
      <c r="G63" s="21"/>
    </row>
    <row r="64" spans="1:7" ht="55.2">
      <c r="A64" s="19" t="s">
        <v>29</v>
      </c>
      <c r="B64" s="13" t="s">
        <v>10</v>
      </c>
      <c r="C64" s="13" t="s">
        <v>10</v>
      </c>
      <c r="D64" s="14" t="s">
        <v>43</v>
      </c>
      <c r="E64" s="14" t="s">
        <v>34</v>
      </c>
      <c r="F64" s="20">
        <v>578823.61</v>
      </c>
      <c r="G64" s="21"/>
    </row>
    <row r="65" spans="1:7" ht="13.8">
      <c r="A65" s="10" t="s">
        <v>9</v>
      </c>
      <c r="B65" s="13"/>
      <c r="C65" s="13"/>
      <c r="D65" s="14"/>
      <c r="E65" s="14"/>
      <c r="F65" s="20"/>
      <c r="G65" s="21"/>
    </row>
    <row r="66" spans="1:7" ht="55.2">
      <c r="A66" s="19" t="s">
        <v>29</v>
      </c>
      <c r="B66" s="13" t="s">
        <v>10</v>
      </c>
      <c r="C66" s="13" t="s">
        <v>10</v>
      </c>
      <c r="D66" s="14" t="s">
        <v>43</v>
      </c>
      <c r="E66" s="14" t="s">
        <v>34</v>
      </c>
      <c r="F66" s="20">
        <f>F64+75333.39</f>
        <v>654157</v>
      </c>
      <c r="G66" s="22">
        <f>F66-F64</f>
        <v>75333.390000000014</v>
      </c>
    </row>
    <row r="67" spans="1:7" ht="13.8">
      <c r="A67" s="10" t="s">
        <v>8</v>
      </c>
      <c r="B67" s="14"/>
      <c r="C67" s="14"/>
      <c r="D67" s="14"/>
      <c r="E67" s="14"/>
      <c r="F67" s="12"/>
      <c r="G67" s="21"/>
    </row>
    <row r="68" spans="1:7" ht="27.6">
      <c r="A68" s="19" t="s">
        <v>42</v>
      </c>
      <c r="B68" s="13" t="s">
        <v>10</v>
      </c>
      <c r="C68" s="13" t="s">
        <v>10</v>
      </c>
      <c r="D68" s="14" t="s">
        <v>44</v>
      </c>
      <c r="E68" s="14" t="s">
        <v>45</v>
      </c>
      <c r="F68" s="20">
        <v>34373</v>
      </c>
      <c r="G68" s="21"/>
    </row>
    <row r="69" spans="1:7" ht="13.8">
      <c r="A69" s="10" t="s">
        <v>9</v>
      </c>
      <c r="B69" s="13"/>
      <c r="C69" s="13"/>
      <c r="D69" s="14"/>
      <c r="E69" s="14"/>
      <c r="F69" s="20"/>
      <c r="G69" s="21"/>
    </row>
    <row r="70" spans="1:7" ht="27.6">
      <c r="A70" s="19" t="s">
        <v>42</v>
      </c>
      <c r="B70" s="13" t="s">
        <v>10</v>
      </c>
      <c r="C70" s="13" t="s">
        <v>10</v>
      </c>
      <c r="D70" s="14" t="s">
        <v>44</v>
      </c>
      <c r="E70" s="14" t="s">
        <v>45</v>
      </c>
      <c r="F70" s="20">
        <f>F68+49848</f>
        <v>84221</v>
      </c>
      <c r="G70" s="22">
        <f>F70-F68</f>
        <v>49848</v>
      </c>
    </row>
    <row r="71" spans="1:7" ht="13.8">
      <c r="A71" s="10" t="s">
        <v>8</v>
      </c>
      <c r="B71" s="14"/>
      <c r="C71" s="14"/>
      <c r="D71" s="14"/>
      <c r="E71" s="14"/>
      <c r="F71" s="12"/>
      <c r="G71" s="21"/>
    </row>
    <row r="72" spans="1:7" ht="13.8">
      <c r="A72" s="19" t="s">
        <v>15</v>
      </c>
      <c r="B72" s="13" t="s">
        <v>10</v>
      </c>
      <c r="C72" s="13" t="s">
        <v>10</v>
      </c>
      <c r="D72" s="14" t="s">
        <v>47</v>
      </c>
      <c r="E72" s="14" t="s">
        <v>16</v>
      </c>
      <c r="F72" s="20">
        <v>667200</v>
      </c>
      <c r="G72" s="21"/>
    </row>
    <row r="73" spans="1:7" ht="13.8">
      <c r="A73" s="10" t="s">
        <v>9</v>
      </c>
      <c r="B73" s="14"/>
      <c r="C73" s="14"/>
      <c r="D73" s="14"/>
      <c r="E73" s="14"/>
      <c r="F73" s="12"/>
      <c r="G73" s="21"/>
    </row>
    <row r="74" spans="1:7" ht="13.8">
      <c r="A74" s="19" t="s">
        <v>15</v>
      </c>
      <c r="B74" s="13" t="s">
        <v>10</v>
      </c>
      <c r="C74" s="13" t="s">
        <v>10</v>
      </c>
      <c r="D74" s="14" t="s">
        <v>47</v>
      </c>
      <c r="E74" s="14" t="s">
        <v>16</v>
      </c>
      <c r="F74" s="20">
        <f>F72+3700</f>
        <v>670900</v>
      </c>
      <c r="G74" s="22">
        <f>F74-F72</f>
        <v>3700</v>
      </c>
    </row>
    <row r="75" spans="1:7" ht="13.8">
      <c r="A75" s="10" t="s">
        <v>8</v>
      </c>
      <c r="B75" s="14"/>
      <c r="C75" s="14"/>
      <c r="D75" s="14"/>
      <c r="E75" s="14"/>
      <c r="F75" s="12"/>
      <c r="G75" s="21"/>
    </row>
    <row r="76" spans="1:7" ht="13.8">
      <c r="A76" s="13" t="s">
        <v>15</v>
      </c>
      <c r="B76" s="13" t="s">
        <v>46</v>
      </c>
      <c r="C76" s="13" t="s">
        <v>10</v>
      </c>
      <c r="D76" s="14" t="s">
        <v>56</v>
      </c>
      <c r="E76" s="14" t="s">
        <v>16</v>
      </c>
      <c r="F76" s="20">
        <v>9057801.3100000005</v>
      </c>
      <c r="G76" s="21"/>
    </row>
    <row r="77" spans="1:7" ht="13.8">
      <c r="A77" s="10" t="s">
        <v>9</v>
      </c>
      <c r="B77" s="13"/>
      <c r="C77" s="13"/>
      <c r="D77" s="14"/>
      <c r="E77" s="14"/>
      <c r="F77" s="20"/>
      <c r="G77" s="21"/>
    </row>
    <row r="78" spans="1:7" ht="13.8">
      <c r="A78" s="19" t="s">
        <v>15</v>
      </c>
      <c r="B78" s="13" t="s">
        <v>46</v>
      </c>
      <c r="C78" s="13" t="s">
        <v>10</v>
      </c>
      <c r="D78" s="14" t="s">
        <v>56</v>
      </c>
      <c r="E78" s="14" t="s">
        <v>16</v>
      </c>
      <c r="F78" s="20">
        <f>F76+233807.78</f>
        <v>9291609.0899999999</v>
      </c>
      <c r="G78" s="22">
        <f>F78-F76</f>
        <v>233807.77999999933</v>
      </c>
    </row>
    <row r="79" spans="1:7" ht="15">
      <c r="A79" s="10" t="s">
        <v>8</v>
      </c>
      <c r="B79" s="14"/>
      <c r="C79" s="14"/>
      <c r="D79" s="23"/>
      <c r="E79" s="14"/>
      <c r="F79" s="12"/>
      <c r="G79" s="24"/>
    </row>
    <row r="80" spans="1:7" ht="27.6">
      <c r="A80" s="19" t="s">
        <v>23</v>
      </c>
      <c r="B80" s="13" t="s">
        <v>21</v>
      </c>
      <c r="C80" s="13" t="s">
        <v>30</v>
      </c>
      <c r="D80" s="14" t="s">
        <v>26</v>
      </c>
      <c r="E80" s="14" t="s">
        <v>24</v>
      </c>
      <c r="F80" s="20">
        <v>1080063</v>
      </c>
      <c r="G80" s="24"/>
    </row>
    <row r="81" spans="1:7" ht="15">
      <c r="A81" s="10" t="s">
        <v>9</v>
      </c>
      <c r="B81" s="14"/>
      <c r="C81" s="14"/>
      <c r="D81" s="23"/>
      <c r="E81" s="14"/>
      <c r="F81" s="12"/>
      <c r="G81" s="24"/>
    </row>
    <row r="82" spans="1:7" ht="27.6">
      <c r="A82" s="19" t="s">
        <v>23</v>
      </c>
      <c r="B82" s="13" t="s">
        <v>21</v>
      </c>
      <c r="C82" s="13" t="s">
        <v>30</v>
      </c>
      <c r="D82" s="14" t="s">
        <v>26</v>
      </c>
      <c r="E82" s="14" t="s">
        <v>24</v>
      </c>
      <c r="F82" s="20">
        <f>F80+1026228</f>
        <v>2106291</v>
      </c>
      <c r="G82" s="25">
        <f>F82-F80</f>
        <v>1026228</v>
      </c>
    </row>
    <row r="83" spans="1:7" ht="15">
      <c r="A83" s="10" t="s">
        <v>8</v>
      </c>
      <c r="B83" s="14"/>
      <c r="C83" s="14"/>
      <c r="D83" s="23"/>
      <c r="E83" s="14"/>
      <c r="F83" s="12"/>
      <c r="G83" s="25"/>
    </row>
    <row r="84" spans="1:7" ht="27.6">
      <c r="A84" s="19" t="s">
        <v>23</v>
      </c>
      <c r="B84" s="13" t="s">
        <v>21</v>
      </c>
      <c r="C84" s="13" t="s">
        <v>22</v>
      </c>
      <c r="D84" s="14" t="s">
        <v>48</v>
      </c>
      <c r="E84" s="14" t="s">
        <v>24</v>
      </c>
      <c r="F84" s="20">
        <v>9607327.5999999996</v>
      </c>
      <c r="G84" s="25"/>
    </row>
    <row r="85" spans="1:7" ht="15">
      <c r="A85" s="10" t="s">
        <v>9</v>
      </c>
      <c r="B85" s="14"/>
      <c r="C85" s="14"/>
      <c r="D85" s="23"/>
      <c r="E85" s="14"/>
      <c r="F85" s="12"/>
      <c r="G85" s="25"/>
    </row>
    <row r="86" spans="1:7" ht="27.6">
      <c r="A86" s="19" t="s">
        <v>23</v>
      </c>
      <c r="B86" s="13" t="s">
        <v>21</v>
      </c>
      <c r="C86" s="13" t="s">
        <v>22</v>
      </c>
      <c r="D86" s="14" t="s">
        <v>48</v>
      </c>
      <c r="E86" s="14" t="s">
        <v>24</v>
      </c>
      <c r="F86" s="20">
        <f>F84+924600</f>
        <v>10531927.6</v>
      </c>
      <c r="G86" s="25">
        <f>F86-F84</f>
        <v>924600</v>
      </c>
    </row>
    <row r="87" spans="1:7" ht="15">
      <c r="A87" s="10" t="s">
        <v>8</v>
      </c>
      <c r="B87" s="14"/>
      <c r="C87" s="14"/>
      <c r="D87" s="23"/>
      <c r="E87" s="14"/>
      <c r="F87" s="12"/>
      <c r="G87" s="24"/>
    </row>
    <row r="88" spans="1:7" ht="27.6">
      <c r="A88" s="19" t="s">
        <v>23</v>
      </c>
      <c r="B88" s="13" t="s">
        <v>21</v>
      </c>
      <c r="C88" s="13" t="s">
        <v>22</v>
      </c>
      <c r="D88" s="14" t="s">
        <v>49</v>
      </c>
      <c r="E88" s="14" t="s">
        <v>24</v>
      </c>
      <c r="F88" s="20">
        <v>12055025</v>
      </c>
      <c r="G88" s="24"/>
    </row>
    <row r="89" spans="1:7" ht="15">
      <c r="A89" s="10" t="s">
        <v>9</v>
      </c>
      <c r="B89" s="14"/>
      <c r="C89" s="14"/>
      <c r="D89" s="23"/>
      <c r="E89" s="14"/>
      <c r="F89" s="12"/>
      <c r="G89" s="24"/>
    </row>
    <row r="90" spans="1:7" ht="27.6">
      <c r="A90" s="19" t="s">
        <v>23</v>
      </c>
      <c r="B90" s="13" t="s">
        <v>21</v>
      </c>
      <c r="C90" s="13" t="s">
        <v>22</v>
      </c>
      <c r="D90" s="14" t="s">
        <v>49</v>
      </c>
      <c r="E90" s="14" t="s">
        <v>24</v>
      </c>
      <c r="F90" s="20">
        <f>F88-3177830.65</f>
        <v>8877194.3499999996</v>
      </c>
      <c r="G90" s="25">
        <f>F90-F88</f>
        <v>-3177830.6500000004</v>
      </c>
    </row>
    <row r="91" spans="1:7" ht="15.6">
      <c r="A91" s="10" t="s">
        <v>8</v>
      </c>
      <c r="B91" s="17"/>
      <c r="C91" s="17"/>
      <c r="D91" s="18"/>
      <c r="E91" s="17"/>
      <c r="F91" s="17"/>
      <c r="G91" s="24"/>
    </row>
    <row r="92" spans="1:7" ht="27.6">
      <c r="A92" s="19" t="s">
        <v>23</v>
      </c>
      <c r="B92" s="13" t="s">
        <v>21</v>
      </c>
      <c r="C92" s="13" t="s">
        <v>22</v>
      </c>
      <c r="D92" s="14" t="s">
        <v>26</v>
      </c>
      <c r="E92" s="14" t="s">
        <v>24</v>
      </c>
      <c r="F92" s="20">
        <v>5566025.0899999999</v>
      </c>
      <c r="G92" s="24"/>
    </row>
    <row r="93" spans="1:7" ht="15.6">
      <c r="A93" s="10" t="s">
        <v>9</v>
      </c>
      <c r="B93" s="17"/>
      <c r="C93" s="17"/>
      <c r="D93" s="18"/>
      <c r="E93" s="17"/>
      <c r="F93" s="17"/>
      <c r="G93" s="24"/>
    </row>
    <row r="94" spans="1:7" ht="27.6">
      <c r="A94" s="19" t="s">
        <v>23</v>
      </c>
      <c r="B94" s="13" t="s">
        <v>21</v>
      </c>
      <c r="C94" s="13" t="s">
        <v>22</v>
      </c>
      <c r="D94" s="14" t="s">
        <v>26</v>
      </c>
      <c r="E94" s="14" t="s">
        <v>24</v>
      </c>
      <c r="F94" s="20">
        <f>F92+3177830.65+1380000</f>
        <v>10123855.74</v>
      </c>
      <c r="G94" s="25">
        <f>F94-F92</f>
        <v>4557830.6500000004</v>
      </c>
    </row>
    <row r="95" spans="1:7" ht="15">
      <c r="A95" s="19" t="s">
        <v>18</v>
      </c>
      <c r="B95" s="13"/>
      <c r="C95" s="13"/>
      <c r="D95" s="14"/>
      <c r="E95" s="14"/>
      <c r="F95" s="20"/>
      <c r="G95" s="25"/>
    </row>
    <row r="96" spans="1:7" ht="27.6">
      <c r="A96" s="13" t="s">
        <v>23</v>
      </c>
      <c r="B96" s="14" t="s">
        <v>21</v>
      </c>
      <c r="C96" s="14" t="s">
        <v>19</v>
      </c>
      <c r="D96" s="14" t="s">
        <v>57</v>
      </c>
      <c r="E96" s="14" t="s">
        <v>24</v>
      </c>
      <c r="F96" s="20">
        <v>26132702</v>
      </c>
      <c r="G96" s="25"/>
    </row>
    <row r="97" spans="1:7" ht="15">
      <c r="A97" s="19" t="s">
        <v>25</v>
      </c>
      <c r="B97" s="13"/>
      <c r="C97" s="13"/>
      <c r="D97" s="14"/>
      <c r="E97" s="14"/>
      <c r="F97" s="20"/>
      <c r="G97" s="25"/>
    </row>
    <row r="98" spans="1:7" ht="27.6">
      <c r="A98" s="13" t="s">
        <v>23</v>
      </c>
      <c r="B98" s="14" t="s">
        <v>21</v>
      </c>
      <c r="C98" s="14" t="s">
        <v>19</v>
      </c>
      <c r="D98" s="14" t="s">
        <v>58</v>
      </c>
      <c r="E98" s="14" t="s">
        <v>24</v>
      </c>
      <c r="F98" s="20">
        <f>F96+5800000</f>
        <v>31932702</v>
      </c>
      <c r="G98" s="25">
        <f>F98-F96</f>
        <v>5800000</v>
      </c>
    </row>
    <row r="99" spans="1:7" ht="15">
      <c r="A99" s="10" t="s">
        <v>8</v>
      </c>
      <c r="B99" s="26"/>
      <c r="C99" s="26"/>
      <c r="D99" s="26"/>
      <c r="E99" s="26"/>
      <c r="F99" s="27"/>
      <c r="G99" s="24"/>
    </row>
    <row r="100" spans="1:7" ht="27.6">
      <c r="A100" s="19" t="s">
        <v>23</v>
      </c>
      <c r="B100" s="13" t="s">
        <v>17</v>
      </c>
      <c r="C100" s="13" t="s">
        <v>30</v>
      </c>
      <c r="D100" s="14" t="s">
        <v>51</v>
      </c>
      <c r="E100" s="14" t="s">
        <v>24</v>
      </c>
      <c r="F100" s="20">
        <v>3000000</v>
      </c>
      <c r="G100" s="24"/>
    </row>
    <row r="101" spans="1:7" ht="15.6">
      <c r="A101" s="10" t="s">
        <v>9</v>
      </c>
      <c r="B101" s="17"/>
      <c r="C101" s="17"/>
      <c r="D101" s="14"/>
      <c r="E101" s="14"/>
      <c r="F101" s="12"/>
      <c r="G101" s="24"/>
    </row>
    <row r="102" spans="1:7" ht="27.6">
      <c r="A102" s="19" t="s">
        <v>23</v>
      </c>
      <c r="B102" s="13" t="s">
        <v>17</v>
      </c>
      <c r="C102" s="13" t="s">
        <v>30</v>
      </c>
      <c r="D102" s="11" t="s">
        <v>51</v>
      </c>
      <c r="E102" s="11" t="s">
        <v>24</v>
      </c>
      <c r="F102" s="12">
        <f>F100+800000</f>
        <v>3800000</v>
      </c>
      <c r="G102" s="25">
        <f>F102-F100</f>
        <v>800000</v>
      </c>
    </row>
    <row r="103" spans="1:7" ht="13.8">
      <c r="A103" s="10" t="s">
        <v>8</v>
      </c>
      <c r="B103" s="11"/>
      <c r="C103" s="11"/>
      <c r="D103" s="11"/>
      <c r="E103" s="11"/>
      <c r="F103" s="16"/>
      <c r="G103" s="21"/>
    </row>
    <row r="104" spans="1:7" ht="13.8">
      <c r="A104" s="19" t="s">
        <v>15</v>
      </c>
      <c r="B104" s="13" t="s">
        <v>17</v>
      </c>
      <c r="C104" s="13" t="s">
        <v>30</v>
      </c>
      <c r="D104" s="14" t="s">
        <v>52</v>
      </c>
      <c r="E104" s="14" t="s">
        <v>16</v>
      </c>
      <c r="F104" s="20">
        <v>27300</v>
      </c>
      <c r="G104" s="21"/>
    </row>
    <row r="105" spans="1:7" ht="13.8">
      <c r="A105" s="10" t="s">
        <v>9</v>
      </c>
      <c r="B105" s="11"/>
      <c r="C105" s="11"/>
      <c r="D105" s="11"/>
      <c r="E105" s="11"/>
      <c r="F105" s="12"/>
      <c r="G105" s="21"/>
    </row>
    <row r="106" spans="1:7" ht="13.8">
      <c r="A106" s="19" t="s">
        <v>15</v>
      </c>
      <c r="B106" s="13" t="s">
        <v>17</v>
      </c>
      <c r="C106" s="13" t="s">
        <v>30</v>
      </c>
      <c r="D106" s="14" t="s">
        <v>52</v>
      </c>
      <c r="E106" s="14" t="s">
        <v>16</v>
      </c>
      <c r="F106" s="20">
        <f>F104+4863.08</f>
        <v>32163.08</v>
      </c>
      <c r="G106" s="22">
        <f>F106-F104</f>
        <v>4863.0800000000017</v>
      </c>
    </row>
    <row r="107" spans="1:7" ht="13.8">
      <c r="A107" s="10" t="s">
        <v>18</v>
      </c>
      <c r="B107" s="11"/>
      <c r="C107" s="11"/>
      <c r="D107" s="11"/>
      <c r="E107" s="11"/>
      <c r="F107" s="16"/>
      <c r="G107" s="22"/>
    </row>
    <row r="108" spans="1:7" ht="13.8">
      <c r="A108" s="19" t="s">
        <v>15</v>
      </c>
      <c r="B108" s="13" t="s">
        <v>17</v>
      </c>
      <c r="C108" s="13" t="s">
        <v>30</v>
      </c>
      <c r="D108" s="14" t="s">
        <v>52</v>
      </c>
      <c r="E108" s="14" t="s">
        <v>16</v>
      </c>
      <c r="F108" s="20">
        <v>27300</v>
      </c>
      <c r="G108" s="22"/>
    </row>
    <row r="109" spans="1:7" ht="13.8">
      <c r="A109" s="10" t="s">
        <v>25</v>
      </c>
      <c r="B109" s="11"/>
      <c r="C109" s="11"/>
      <c r="D109" s="11"/>
      <c r="E109" s="11"/>
      <c r="F109" s="12"/>
      <c r="G109" s="22"/>
    </row>
    <row r="110" spans="1:7" ht="13.8">
      <c r="A110" s="19" t="s">
        <v>50</v>
      </c>
      <c r="B110" s="13" t="s">
        <v>17</v>
      </c>
      <c r="C110" s="13" t="s">
        <v>30</v>
      </c>
      <c r="D110" s="14" t="s">
        <v>52</v>
      </c>
      <c r="E110" s="14" t="s">
        <v>53</v>
      </c>
      <c r="F110" s="20">
        <v>1871.91</v>
      </c>
      <c r="G110" s="22">
        <f>F110</f>
        <v>1871.91</v>
      </c>
    </row>
    <row r="112" spans="1:7" ht="12.75" customHeight="1">
      <c r="G112" s="28">
        <f>SUM(G12:G110)</f>
        <v>45500612.199999996</v>
      </c>
    </row>
  </sheetData>
  <mergeCells count="12">
    <mergeCell ref="A7:F7"/>
    <mergeCell ref="A8:F8"/>
    <mergeCell ref="A9:A10"/>
    <mergeCell ref="E1:F1"/>
    <mergeCell ref="E2:F2"/>
    <mergeCell ref="E4:F4"/>
    <mergeCell ref="E5:F5"/>
    <mergeCell ref="B9:B10"/>
    <mergeCell ref="C9:C10"/>
    <mergeCell ref="D9:D10"/>
    <mergeCell ref="E9:E10"/>
    <mergeCell ref="F9:F10"/>
  </mergeCells>
  <pageMargins left="0.9055118110236221" right="0.905511811023622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2024-07-18T04:15:36Z</cp:lastPrinted>
  <dcterms:created xsi:type="dcterms:W3CDTF">2022-02-26T08:41:32Z</dcterms:created>
  <dcterms:modified xsi:type="dcterms:W3CDTF">2024-08-21T09:37:02Z</dcterms:modified>
</cp:coreProperties>
</file>